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arning\STEEL\Files-Session\SE-50\"/>
    </mc:Choice>
  </mc:AlternateContent>
  <xr:revisionPtr revIDLastSave="0" documentId="8_{044F2227-5ECA-48CF-9736-A77D89A94FF7}" xr6:coauthVersionLast="47" xr6:coauthVersionMax="47" xr10:uidLastSave="{00000000-0000-0000-0000-000000000000}"/>
  <bookViews>
    <workbookView xWindow="-108" yWindow="-108" windowWidth="23256" windowHeight="12720" xr2:uid="{BF373708-923E-43A6-BA7F-B60136C2AFEF}"/>
  </bookViews>
  <sheets>
    <sheet name="کنترل برش یکطرفه فونداسیون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" i="1" l="1"/>
  <c r="P12" i="1"/>
  <c r="Q12" i="1" s="1"/>
  <c r="J27" i="1"/>
  <c r="I8" i="1"/>
  <c r="I9" i="1" s="1"/>
  <c r="L20" i="1" s="1"/>
  <c r="C27" i="1"/>
  <c r="E2" i="1"/>
  <c r="B8" i="1"/>
  <c r="B21" i="1" s="1"/>
  <c r="I21" i="1" l="1"/>
  <c r="I24" i="1" s="1"/>
  <c r="K27" i="1" s="1"/>
  <c r="B24" i="1"/>
  <c r="D27" i="1" s="1"/>
  <c r="B9" i="1" l="1"/>
</calcChain>
</file>

<file path=xl/sharedStrings.xml><?xml version="1.0" encoding="utf-8"?>
<sst xmlns="http://schemas.openxmlformats.org/spreadsheetml/2006/main" count="57" uniqueCount="31">
  <si>
    <t>b</t>
  </si>
  <si>
    <t>cm</t>
  </si>
  <si>
    <t>h</t>
  </si>
  <si>
    <t>cover</t>
  </si>
  <si>
    <t>fc</t>
  </si>
  <si>
    <t>kg/cm2</t>
  </si>
  <si>
    <t>landa</t>
  </si>
  <si>
    <t>Vc</t>
  </si>
  <si>
    <t>ton</t>
  </si>
  <si>
    <t>این عبارت برحسب ton</t>
  </si>
  <si>
    <t>phi*Vc</t>
  </si>
  <si>
    <t>Vu</t>
  </si>
  <si>
    <t>Vs</t>
  </si>
  <si>
    <t>Av/s</t>
  </si>
  <si>
    <t>d</t>
  </si>
  <si>
    <t>fyt</t>
  </si>
  <si>
    <t>Mpa</t>
  </si>
  <si>
    <t>n</t>
  </si>
  <si>
    <t>phi</t>
  </si>
  <si>
    <t>Av (cm2)</t>
  </si>
  <si>
    <t>s (cm)</t>
  </si>
  <si>
    <t>pw</t>
  </si>
  <si>
    <t>landa-s</t>
  </si>
  <si>
    <t>مگاپاسکال</t>
  </si>
  <si>
    <t>kg , cm</t>
  </si>
  <si>
    <t>Phi*Vc</t>
  </si>
  <si>
    <t>خروجی نرم افزار سیف</t>
  </si>
  <si>
    <t>cm2/cm</t>
  </si>
  <si>
    <t>آرماتور حداقل برشی</t>
  </si>
  <si>
    <t>(Av/s),min</t>
  </si>
  <si>
    <t>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</si>
</sst>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3" fillId="3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6" borderId="6" xfId="0" applyFont="1" applyFill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/>
    <xf numFmtId="0" fontId="0" fillId="0" borderId="14" xfId="0" applyBorder="1"/>
    <xf numFmtId="0" fontId="0" fillId="0" borderId="15" xfId="0" applyBorder="1"/>
    <xf numFmtId="0" fontId="0" fillId="0" borderId="0" xfId="0" applyBorder="1"/>
    <xf numFmtId="0" fontId="1" fillId="0" borderId="10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6" xfId="0" applyFont="1" applyFill="1" applyBorder="1"/>
    <xf numFmtId="0" fontId="4" fillId="3" borderId="9" xfId="0" applyFont="1" applyFill="1" applyBorder="1"/>
    <xf numFmtId="0" fontId="1" fillId="0" borderId="16" xfId="0" applyFont="1" applyBorder="1" applyAlignment="1">
      <alignment horizontal="center" vertical="center"/>
    </xf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0" fontId="7" fillId="7" borderId="11" xfId="0" applyFont="1" applyFill="1" applyBorder="1" applyAlignment="1">
      <alignment horizontal="center"/>
    </xf>
    <xf numFmtId="0" fontId="7" fillId="7" borderId="12" xfId="0" applyFont="1" applyFill="1" applyBorder="1" applyAlignment="1">
      <alignment horizontal="center"/>
    </xf>
    <xf numFmtId="0" fontId="7" fillId="7" borderId="13" xfId="0" applyFont="1" applyFill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30481</xdr:colOff>
      <xdr:row>9</xdr:row>
      <xdr:rowOff>175260</xdr:rowOff>
    </xdr:from>
    <xdr:to>
      <xdr:col>3</xdr:col>
      <xdr:colOff>15241</xdr:colOff>
      <xdr:row>12</xdr:row>
      <xdr:rowOff>176985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6FE0C1C-219E-4234-A45E-E21D70F47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0081" y="1668780"/>
          <a:ext cx="1645920" cy="657045"/>
        </a:xfrm>
        <a:prstGeom prst="rect">
          <a:avLst/>
        </a:prstGeom>
        <a:ln>
          <a:solidFill>
            <a:srgbClr val="FF0000"/>
          </a:solidFill>
        </a:ln>
      </xdr:spPr>
    </xdr:pic>
    <xdr:clientData/>
  </xdr:twoCellAnchor>
  <xdr:twoCellAnchor editAs="oneCell">
    <xdr:from>
      <xdr:col>1</xdr:col>
      <xdr:colOff>22860</xdr:colOff>
      <xdr:row>14</xdr:row>
      <xdr:rowOff>60960</xdr:rowOff>
    </xdr:from>
    <xdr:to>
      <xdr:col>2</xdr:col>
      <xdr:colOff>510540</xdr:colOff>
      <xdr:row>16</xdr:row>
      <xdr:rowOff>155157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A4E9C40-1098-4648-AFA6-E2D2DFE9DD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" y="2468880"/>
          <a:ext cx="1295400" cy="475197"/>
        </a:xfrm>
        <a:prstGeom prst="rect">
          <a:avLst/>
        </a:prstGeom>
        <a:ln>
          <a:solidFill>
            <a:srgbClr val="0070C0"/>
          </a:solidFill>
        </a:ln>
      </xdr:spPr>
    </xdr:pic>
    <xdr:clientData/>
  </xdr:twoCellAnchor>
  <xdr:twoCellAnchor editAs="oneCell">
    <xdr:from>
      <xdr:col>6</xdr:col>
      <xdr:colOff>365760</xdr:colOff>
      <xdr:row>9</xdr:row>
      <xdr:rowOff>175260</xdr:rowOff>
    </xdr:from>
    <xdr:to>
      <xdr:col>10</xdr:col>
      <xdr:colOff>285243</xdr:colOff>
      <xdr:row>12</xdr:row>
      <xdr:rowOff>128783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82B83F3-E468-488E-AC22-F42E161AA5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65320" y="1668780"/>
          <a:ext cx="2357883" cy="608843"/>
        </a:xfrm>
        <a:prstGeom prst="rect">
          <a:avLst/>
        </a:prstGeom>
        <a:ln>
          <a:solidFill>
            <a:srgbClr val="FF0000"/>
          </a:solidFill>
        </a:ln>
      </xdr:spPr>
    </xdr:pic>
    <xdr:clientData/>
  </xdr:twoCellAnchor>
  <xdr:twoCellAnchor editAs="oneCell">
    <xdr:from>
      <xdr:col>6</xdr:col>
      <xdr:colOff>381001</xdr:colOff>
      <xdr:row>13</xdr:row>
      <xdr:rowOff>106680</xdr:rowOff>
    </xdr:from>
    <xdr:to>
      <xdr:col>10</xdr:col>
      <xdr:colOff>281940</xdr:colOff>
      <xdr:row>16</xdr:row>
      <xdr:rowOff>178737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C23CCB9-CCF4-4BDE-AE19-91B45A923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480561" y="2346960"/>
          <a:ext cx="2339339" cy="635937"/>
        </a:xfrm>
        <a:prstGeom prst="rect">
          <a:avLst/>
        </a:prstGeom>
        <a:ln>
          <a:solidFill>
            <a:srgbClr val="0070C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79D4C-2AB4-4B20-9A59-4E25F2FC6D32}">
  <dimension ref="A1:Q28"/>
  <sheetViews>
    <sheetView tabSelected="1" zoomScaleNormal="100" workbookViewId="0">
      <selection activeCell="Q12" sqref="Q12"/>
    </sheetView>
  </sheetViews>
  <sheetFormatPr defaultRowHeight="14.4" x14ac:dyDescent="0.3"/>
  <cols>
    <col min="2" max="2" width="11.77734375" customWidth="1"/>
    <col min="3" max="3" width="12.44140625" customWidth="1"/>
    <col min="14" max="14" width="9.44140625" customWidth="1"/>
    <col min="15" max="15" width="11.6640625" customWidth="1"/>
    <col min="16" max="16" width="9.88671875" customWidth="1"/>
    <col min="17" max="17" width="10.21875" customWidth="1"/>
  </cols>
  <sheetData>
    <row r="1" spans="1:17" ht="15" thickBot="1" x14ac:dyDescent="0.35">
      <c r="A1" s="1" t="s">
        <v>0</v>
      </c>
      <c r="B1" s="1">
        <v>100</v>
      </c>
      <c r="C1" s="2" t="s">
        <v>1</v>
      </c>
    </row>
    <row r="2" spans="1:17" ht="18.600000000000001" thickBot="1" x14ac:dyDescent="0.4">
      <c r="A2" s="1" t="s">
        <v>2</v>
      </c>
      <c r="B2" s="1">
        <v>80</v>
      </c>
      <c r="C2" s="2" t="s">
        <v>1</v>
      </c>
      <c r="D2" s="4" t="s">
        <v>14</v>
      </c>
      <c r="E2" s="4">
        <f>B2-B3</f>
        <v>73</v>
      </c>
      <c r="H2" s="19" t="s">
        <v>21</v>
      </c>
      <c r="I2" s="19">
        <v>1.8E-3</v>
      </c>
      <c r="L2" s="36" t="s">
        <v>28</v>
      </c>
      <c r="M2" s="37"/>
      <c r="N2" s="31" t="s">
        <v>29</v>
      </c>
      <c r="O2" s="32">
        <f>MAX((0.2*(B4^0.5)*B1/B6),(3.5*B1/B6))</f>
        <v>8.7499999999999994E-2</v>
      </c>
      <c r="P2" s="30" t="s">
        <v>27</v>
      </c>
    </row>
    <row r="3" spans="1:17" x14ac:dyDescent="0.3">
      <c r="A3" s="1" t="s">
        <v>3</v>
      </c>
      <c r="B3" s="1">
        <v>7</v>
      </c>
      <c r="C3" s="2" t="s">
        <v>1</v>
      </c>
      <c r="H3" s="19" t="s">
        <v>22</v>
      </c>
      <c r="I3" s="19">
        <v>1</v>
      </c>
    </row>
    <row r="4" spans="1:17" x14ac:dyDescent="0.3">
      <c r="A4" s="1" t="s">
        <v>4</v>
      </c>
      <c r="B4" s="1">
        <v>300</v>
      </c>
      <c r="C4" s="2" t="s">
        <v>5</v>
      </c>
    </row>
    <row r="5" spans="1:17" x14ac:dyDescent="0.3">
      <c r="A5" s="1" t="s">
        <v>6</v>
      </c>
      <c r="B5" s="1">
        <v>1</v>
      </c>
      <c r="C5" s="2"/>
    </row>
    <row r="6" spans="1:17" x14ac:dyDescent="0.3">
      <c r="A6" s="1" t="s">
        <v>30</v>
      </c>
      <c r="B6" s="1">
        <v>4000</v>
      </c>
      <c r="C6" s="2" t="s">
        <v>5</v>
      </c>
    </row>
    <row r="7" spans="1:17" ht="15" thickBot="1" x14ac:dyDescent="0.35">
      <c r="A7" s="2"/>
      <c r="B7" s="2"/>
      <c r="C7" s="2"/>
    </row>
    <row r="8" spans="1:17" ht="21.6" thickBot="1" x14ac:dyDescent="0.45">
      <c r="A8" s="3" t="s">
        <v>7</v>
      </c>
      <c r="B8" s="3">
        <f>(0.53*B5*SQRT(B4)*B1*(B2-B3))/1000</f>
        <v>67.013045744839886</v>
      </c>
      <c r="C8" s="3" t="s">
        <v>8</v>
      </c>
      <c r="E8" t="s">
        <v>9</v>
      </c>
      <c r="F8" s="5"/>
      <c r="H8" s="24" t="s">
        <v>7</v>
      </c>
      <c r="I8" s="25">
        <f>(2.1*I3*B5*(I2)^(1/3)*SQRT(B4)*B1*(B2-B3))/1000</f>
        <v>32.299337704653027</v>
      </c>
      <c r="J8" s="28" t="s">
        <v>8</v>
      </c>
      <c r="N8" s="33" t="s">
        <v>26</v>
      </c>
      <c r="O8" s="34"/>
      <c r="P8" s="34"/>
      <c r="Q8" s="35"/>
    </row>
    <row r="9" spans="1:17" ht="24" thickBot="1" x14ac:dyDescent="0.5">
      <c r="A9" s="3" t="s">
        <v>10</v>
      </c>
      <c r="B9" s="3">
        <f>0.75*B8</f>
        <v>50.259784308629918</v>
      </c>
      <c r="C9" s="3" t="s">
        <v>8</v>
      </c>
      <c r="H9" s="26" t="s">
        <v>25</v>
      </c>
      <c r="I9" s="27">
        <f>0.75*I8</f>
        <v>24.22450327848977</v>
      </c>
      <c r="J9" s="29" t="s">
        <v>8</v>
      </c>
      <c r="N9" s="7" t="s">
        <v>13</v>
      </c>
      <c r="O9" s="8">
        <v>0.23</v>
      </c>
      <c r="P9" s="23" t="s">
        <v>27</v>
      </c>
      <c r="Q9" s="20"/>
    </row>
    <row r="10" spans="1:17" ht="15" thickBot="1" x14ac:dyDescent="0.35">
      <c r="N10" s="21"/>
      <c r="O10" s="22"/>
      <c r="P10" s="22"/>
      <c r="Q10" s="20"/>
    </row>
    <row r="11" spans="1:17" ht="18" x14ac:dyDescent="0.35">
      <c r="N11" s="9" t="s">
        <v>17</v>
      </c>
      <c r="O11" s="10" t="s">
        <v>18</v>
      </c>
      <c r="P11" s="10" t="s">
        <v>19</v>
      </c>
      <c r="Q11" s="13" t="s">
        <v>20</v>
      </c>
    </row>
    <row r="12" spans="1:17" ht="18.600000000000001" thickBot="1" x14ac:dyDescent="0.4">
      <c r="A12" s="18" t="s">
        <v>23</v>
      </c>
      <c r="N12" s="11">
        <v>3</v>
      </c>
      <c r="O12" s="12">
        <v>14</v>
      </c>
      <c r="P12" s="17">
        <f>0.25*(3.14*(0.1*O12)^2)*N12</f>
        <v>4.615800000000001</v>
      </c>
      <c r="Q12" s="14">
        <f>P12/O9</f>
        <v>20.068695652173915</v>
      </c>
    </row>
    <row r="16" spans="1:17" ht="15.6" x14ac:dyDescent="0.3">
      <c r="A16" s="18" t="s">
        <v>24</v>
      </c>
    </row>
    <row r="19" spans="1:12" hidden="1" x14ac:dyDescent="0.3"/>
    <row r="20" spans="1:12" ht="18" hidden="1" x14ac:dyDescent="0.35">
      <c r="A20" s="15" t="s">
        <v>11</v>
      </c>
      <c r="B20" s="15">
        <v>100</v>
      </c>
      <c r="C20" s="15" t="s">
        <v>8</v>
      </c>
      <c r="H20" s="15" t="s">
        <v>11</v>
      </c>
      <c r="I20" s="15">
        <v>100</v>
      </c>
      <c r="J20" s="15" t="s">
        <v>8</v>
      </c>
      <c r="L20" t="str">
        <f>IF(I20&gt;5*I9,"Failed","ok")</f>
        <v>ok</v>
      </c>
    </row>
    <row r="21" spans="1:12" ht="18" hidden="1" x14ac:dyDescent="0.35">
      <c r="A21" s="16" t="s">
        <v>12</v>
      </c>
      <c r="B21" s="16">
        <f>(B20/0.75)-B8</f>
        <v>66.320287588493457</v>
      </c>
      <c r="C21" s="16" t="s">
        <v>8</v>
      </c>
      <c r="H21" s="16" t="s">
        <v>12</v>
      </c>
      <c r="I21" s="16">
        <f>(I20/0.75)-I8</f>
        <v>101.03399562868032</v>
      </c>
      <c r="J21" s="16" t="s">
        <v>8</v>
      </c>
    </row>
    <row r="22" spans="1:12" ht="18" hidden="1" x14ac:dyDescent="0.35">
      <c r="A22" s="15" t="s">
        <v>15</v>
      </c>
      <c r="B22" s="15">
        <v>400</v>
      </c>
      <c r="C22" s="15" t="s">
        <v>16</v>
      </c>
      <c r="H22" s="15" t="s">
        <v>15</v>
      </c>
      <c r="I22" s="15">
        <v>400</v>
      </c>
      <c r="J22" s="15" t="s">
        <v>16</v>
      </c>
    </row>
    <row r="23" spans="1:12" ht="15" hidden="1" thickBot="1" x14ac:dyDescent="0.35">
      <c r="A23" s="6"/>
      <c r="B23" s="6"/>
      <c r="C23" s="6"/>
      <c r="H23" s="6"/>
      <c r="I23" s="6"/>
      <c r="J23" s="6"/>
    </row>
    <row r="24" spans="1:12" ht="24" hidden="1" thickBot="1" x14ac:dyDescent="0.5">
      <c r="A24" s="7" t="s">
        <v>13</v>
      </c>
      <c r="B24" s="8">
        <f>((B21*9806.65)/(B22*(E2*10)))/10</f>
        <v>0.22273282475332171</v>
      </c>
      <c r="C24" s="6"/>
      <c r="H24" s="7" t="s">
        <v>13</v>
      </c>
      <c r="I24" s="8">
        <f>((I21*9806.65)/(I22*(E2*10)))/10</f>
        <v>0.33931679220273897</v>
      </c>
      <c r="J24" s="6"/>
    </row>
    <row r="25" spans="1:12" ht="15" hidden="1" thickBot="1" x14ac:dyDescent="0.35"/>
    <row r="26" spans="1:12" ht="18" hidden="1" x14ac:dyDescent="0.35">
      <c r="A26" s="9" t="s">
        <v>17</v>
      </c>
      <c r="B26" s="10" t="s">
        <v>18</v>
      </c>
      <c r="C26" s="10" t="s">
        <v>19</v>
      </c>
      <c r="D26" s="13" t="s">
        <v>20</v>
      </c>
      <c r="H26" s="9" t="s">
        <v>17</v>
      </c>
      <c r="I26" s="10" t="s">
        <v>18</v>
      </c>
      <c r="J26" s="10" t="s">
        <v>19</v>
      </c>
      <c r="K26" s="13" t="s">
        <v>20</v>
      </c>
    </row>
    <row r="27" spans="1:12" ht="18.600000000000001" hidden="1" thickBot="1" x14ac:dyDescent="0.4">
      <c r="A27" s="11">
        <v>2</v>
      </c>
      <c r="B27" s="12">
        <v>12</v>
      </c>
      <c r="C27" s="17">
        <f>0.25*(3.14*(0.1*B27)^2)*A27</f>
        <v>2.2608000000000006</v>
      </c>
      <c r="D27" s="14">
        <f>C27/B24</f>
        <v>10.150277591566729</v>
      </c>
      <c r="H27" s="11">
        <v>2</v>
      </c>
      <c r="I27" s="12">
        <v>12</v>
      </c>
      <c r="J27" s="17">
        <f>0.25*(3.14*(0.1*I27)^2)*H27</f>
        <v>2.2608000000000006</v>
      </c>
      <c r="K27" s="14">
        <f>J27/I24</f>
        <v>6.6628002266660333</v>
      </c>
    </row>
    <row r="28" spans="1:12" hidden="1" x14ac:dyDescent="0.3"/>
  </sheetData>
  <mergeCells count="2">
    <mergeCell ref="N8:Q8"/>
    <mergeCell ref="L2:M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کنترل برش یکطرفه فونداسیون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Alipc</dc:creator>
  <cp:lastModifiedBy>Alipc</cp:lastModifiedBy>
  <dcterms:created xsi:type="dcterms:W3CDTF">2021-12-11T12:14:50Z</dcterms:created>
  <dcterms:modified xsi:type="dcterms:W3CDTF">2024-01-17T06:02:25Z</dcterms:modified>
</cp:coreProperties>
</file>