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earning\STEEL\Files-Session\SE-32\"/>
    </mc:Choice>
  </mc:AlternateContent>
  <xr:revisionPtr revIDLastSave="0" documentId="13_ncr:1_{855B0FCA-2195-4BD9-9792-508995FF8CDC}" xr6:coauthVersionLast="47" xr6:coauthVersionMax="47" xr10:uidLastSave="{00000000-0000-0000-0000-000000000000}"/>
  <bookViews>
    <workbookView xWindow="-108" yWindow="-108" windowWidth="23256" windowHeight="12720" xr2:uid="{DBD2F1EC-A04E-4563-8B23-8CACBC796B08}"/>
  </bookViews>
  <sheets>
    <sheet name="Link Rotation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" i="2" l="1"/>
  <c r="H2" i="2"/>
  <c r="M10" i="2"/>
  <c r="M9" i="2"/>
  <c r="N9" i="2" s="1"/>
  <c r="M8" i="2"/>
  <c r="N8" i="2" s="1"/>
  <c r="M7" i="2"/>
  <c r="M6" i="2"/>
  <c r="M5" i="2"/>
  <c r="N5" i="2" s="1"/>
  <c r="N6" i="2"/>
  <c r="N7" i="2"/>
  <c r="N10" i="2"/>
  <c r="G11" i="2"/>
  <c r="B10" i="2" s="1"/>
  <c r="B12" i="2" s="1"/>
  <c r="D12" i="2" s="1"/>
  <c r="D9" i="2"/>
  <c r="C6" i="2"/>
  <c r="B17" i="2" l="1"/>
  <c r="B13" i="2"/>
  <c r="D13" i="2" s="1"/>
  <c r="B15" i="2" l="1"/>
</calcChain>
</file>

<file path=xl/sharedStrings.xml><?xml version="1.0" encoding="utf-8"?>
<sst xmlns="http://schemas.openxmlformats.org/spreadsheetml/2006/main" count="43" uniqueCount="36">
  <si>
    <t>mm</t>
  </si>
  <si>
    <t>L</t>
  </si>
  <si>
    <t>h</t>
  </si>
  <si>
    <t>e</t>
  </si>
  <si>
    <t>cd</t>
  </si>
  <si>
    <t>تغییرمکان تحت ترکیب بار</t>
  </si>
  <si>
    <t>طول تیرپیوند</t>
  </si>
  <si>
    <t>ارتفاع طبقه</t>
  </si>
  <si>
    <t>طول کل تیر</t>
  </si>
  <si>
    <t>ضریب بزرگنمایی (2800)</t>
  </si>
  <si>
    <t>دوران تیر پیوند</t>
  </si>
  <si>
    <t>Vp</t>
  </si>
  <si>
    <t>1.6Mp/Vp</t>
  </si>
  <si>
    <t>2.6Mp/Vp</t>
  </si>
  <si>
    <t>Alw</t>
  </si>
  <si>
    <t>Fy</t>
  </si>
  <si>
    <t>mm2</t>
  </si>
  <si>
    <t>N/mm2</t>
  </si>
  <si>
    <t>kN</t>
  </si>
  <si>
    <t>0.9Vp</t>
  </si>
  <si>
    <t>0.9Mp (ETABS)</t>
  </si>
  <si>
    <t>Limit Rotation</t>
  </si>
  <si>
    <t>kN.m</t>
  </si>
  <si>
    <t>m</t>
  </si>
  <si>
    <t>IPE200</t>
  </si>
  <si>
    <t>IPE160</t>
  </si>
  <si>
    <t>IPE180</t>
  </si>
  <si>
    <t>IPE220</t>
  </si>
  <si>
    <t>IPE240</t>
  </si>
  <si>
    <t>IPE270</t>
  </si>
  <si>
    <t>Mp</t>
  </si>
  <si>
    <r>
      <rPr>
        <sz val="10"/>
        <color theme="1"/>
        <rFont val="GreekC"/>
      </rPr>
      <t>D</t>
    </r>
    <r>
      <rPr>
        <sz val="10"/>
        <color theme="1"/>
        <rFont val="Calibri"/>
        <family val="2"/>
      </rPr>
      <t>P</t>
    </r>
    <r>
      <rPr>
        <sz val="10"/>
        <color theme="1"/>
        <rFont val="Calibri"/>
        <family val="2"/>
        <scheme val="minor"/>
      </rPr>
      <t xml:space="preserve"> (ETABS)</t>
    </r>
  </si>
  <si>
    <r>
      <t>γ</t>
    </r>
    <r>
      <rPr>
        <sz val="11"/>
        <color theme="1"/>
        <rFont val="Bahnschrift SemiCondensed"/>
        <family val="2"/>
      </rPr>
      <t>p</t>
    </r>
  </si>
  <si>
    <t>delta M</t>
  </si>
  <si>
    <t>Delta e</t>
  </si>
  <si>
    <t>Delta 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</si>
</sst>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GreekC"/>
    </font>
    <font>
      <sz val="10"/>
      <color theme="1"/>
      <name val="Calibri"/>
      <family val="2"/>
    </font>
    <font>
      <sz val="11"/>
      <color theme="1"/>
      <name val="GreekC"/>
    </font>
    <font>
      <sz val="11"/>
      <color theme="1"/>
      <name val="Bahnschrift SemiCondensed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7" xfId="0" applyFill="1" applyBorder="1" applyAlignment="1">
      <alignment horizont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1" xfId="0" applyFill="1" applyBorder="1"/>
    <xf numFmtId="0" fontId="0" fillId="2" borderId="5" xfId="0" applyFill="1" applyBorder="1"/>
    <xf numFmtId="0" fontId="0" fillId="0" borderId="1" xfId="0" applyBorder="1"/>
    <xf numFmtId="0" fontId="0" fillId="0" borderId="2" xfId="0" applyBorder="1"/>
    <xf numFmtId="0" fontId="0" fillId="0" borderId="12" xfId="0" applyBorder="1"/>
    <xf numFmtId="0" fontId="0" fillId="0" borderId="3" xfId="0" applyBorder="1"/>
    <xf numFmtId="0" fontId="0" fillId="0" borderId="13" xfId="0" applyBorder="1"/>
    <xf numFmtId="0" fontId="0" fillId="0" borderId="4" xfId="0" applyBorder="1"/>
    <xf numFmtId="0" fontId="0" fillId="0" borderId="15" xfId="0" applyBorder="1"/>
    <xf numFmtId="0" fontId="0" fillId="5" borderId="8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1" xfId="0" applyFill="1" applyBorder="1"/>
    <xf numFmtId="0" fontId="0" fillId="5" borderId="11" xfId="0" applyFill="1" applyBorder="1"/>
    <xf numFmtId="0" fontId="0" fillId="3" borderId="1" xfId="0" applyFill="1" applyBorder="1"/>
    <xf numFmtId="0" fontId="0" fillId="3" borderId="14" xfId="0" applyFill="1" applyBorder="1"/>
    <xf numFmtId="0" fontId="1" fillId="0" borderId="0" xfId="0" applyFont="1"/>
    <xf numFmtId="0" fontId="0" fillId="6" borderId="6" xfId="0" applyFill="1" applyBorder="1"/>
    <xf numFmtId="0" fontId="0" fillId="6" borderId="7" xfId="0" applyFill="1" applyBorder="1"/>
    <xf numFmtId="0" fontId="0" fillId="0" borderId="0" xfId="0" applyFont="1"/>
    <xf numFmtId="0" fontId="0" fillId="0" borderId="0" xfId="0" applyFont="1" applyFill="1" applyBorder="1"/>
    <xf numFmtId="0" fontId="0" fillId="0" borderId="14" xfId="0" applyBorder="1"/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145332</xdr:colOff>
      <xdr:row>6</xdr:row>
      <xdr:rowOff>105103</xdr:rowOff>
    </xdr:from>
    <xdr:to>
      <xdr:col>9</xdr:col>
      <xdr:colOff>66947</xdr:colOff>
      <xdr:row>10</xdr:row>
      <xdr:rowOff>753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EDD9BD3-D676-4EA4-926F-0379492795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4187" y="1224455"/>
          <a:ext cx="531215" cy="641885"/>
        </a:xfrm>
        <a:prstGeom prst="rect">
          <a:avLst/>
        </a:prstGeom>
      </xdr:spPr>
    </xdr:pic>
    <xdr:clientData/>
  </xdr:twoCellAnchor>
  <xdr:twoCellAnchor editAs="oneCell">
    <xdr:from>
      <xdr:col>2</xdr:col>
      <xdr:colOff>262759</xdr:colOff>
      <xdr:row>11</xdr:row>
      <xdr:rowOff>69965</xdr:rowOff>
    </xdr:from>
    <xdr:to>
      <xdr:col>5</xdr:col>
      <xdr:colOff>178676</xdr:colOff>
      <xdr:row>17</xdr:row>
      <xdr:rowOff>116921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0A0466F-2265-4C7A-B5D1-6CE9FD41FB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54318" y="2177289"/>
          <a:ext cx="1944413" cy="1161053"/>
        </a:xfrm>
        <a:prstGeom prst="rect">
          <a:avLst/>
        </a:prstGeom>
        <a:ln>
          <a:solidFill>
            <a:srgbClr val="FF0000"/>
          </a:solidFill>
        </a:ln>
      </xdr:spPr>
    </xdr:pic>
    <xdr:clientData/>
  </xdr:twoCellAnchor>
  <xdr:twoCellAnchor editAs="oneCell">
    <xdr:from>
      <xdr:col>3</xdr:col>
      <xdr:colOff>536028</xdr:colOff>
      <xdr:row>0</xdr:row>
      <xdr:rowOff>0</xdr:rowOff>
    </xdr:from>
    <xdr:to>
      <xdr:col>5</xdr:col>
      <xdr:colOff>344508</xdr:colOff>
      <xdr:row>5</xdr:row>
      <xdr:rowOff>144685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C6CC0D3-A23B-4E2D-BA77-1346513D00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174125" y="0"/>
          <a:ext cx="1290438" cy="10958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42DF0-42F2-46B6-9F1D-1560911C2840}">
  <dimension ref="A1:N17"/>
  <sheetViews>
    <sheetView tabSelected="1" zoomScale="145" zoomScaleNormal="145" workbookViewId="0">
      <selection activeCell="C6" sqref="C6"/>
    </sheetView>
  </sheetViews>
  <sheetFormatPr defaultRowHeight="14.4" x14ac:dyDescent="0.3"/>
  <cols>
    <col min="1" max="1" width="19.33203125" customWidth="1"/>
    <col min="2" max="2" width="11.21875" customWidth="1"/>
    <col min="3" max="3" width="8" customWidth="1"/>
    <col min="4" max="4" width="10.44140625" customWidth="1"/>
    <col min="5" max="5" width="11.21875" customWidth="1"/>
    <col min="14" max="14" width="10.44140625" customWidth="1"/>
  </cols>
  <sheetData>
    <row r="1" spans="1:14" ht="16.2" x14ac:dyDescent="0.3">
      <c r="A1" s="4" t="s">
        <v>5</v>
      </c>
      <c r="B1" s="28" t="s">
        <v>31</v>
      </c>
      <c r="C1" s="13">
        <v>6.7</v>
      </c>
      <c r="D1" t="s">
        <v>0</v>
      </c>
      <c r="H1" t="s">
        <v>33</v>
      </c>
      <c r="I1" t="s">
        <v>34</v>
      </c>
      <c r="J1" t="s">
        <v>35</v>
      </c>
    </row>
    <row r="2" spans="1:14" x14ac:dyDescent="0.3">
      <c r="A2" s="4" t="s">
        <v>9</v>
      </c>
      <c r="B2" s="2" t="s">
        <v>4</v>
      </c>
      <c r="C2" s="14">
        <v>3</v>
      </c>
      <c r="H2">
        <f>6.7*4</f>
        <v>26.8</v>
      </c>
      <c r="I2">
        <v>6.7</v>
      </c>
      <c r="J2">
        <f>H2-I2</f>
        <v>20.100000000000001</v>
      </c>
    </row>
    <row r="3" spans="1:14" ht="15" thickBot="1" x14ac:dyDescent="0.35">
      <c r="A3" s="4" t="s">
        <v>6</v>
      </c>
      <c r="B3" s="2" t="s">
        <v>3</v>
      </c>
      <c r="C3" s="14">
        <v>604</v>
      </c>
      <c r="D3" t="s">
        <v>0</v>
      </c>
    </row>
    <row r="4" spans="1:14" x14ac:dyDescent="0.3">
      <c r="A4" s="4" t="s">
        <v>7</v>
      </c>
      <c r="B4" s="2" t="s">
        <v>2</v>
      </c>
      <c r="C4" s="14">
        <v>2850</v>
      </c>
      <c r="D4" t="s">
        <v>0</v>
      </c>
      <c r="K4" s="7"/>
      <c r="L4" s="26" t="s">
        <v>11</v>
      </c>
      <c r="M4" s="26" t="s">
        <v>30</v>
      </c>
      <c r="N4" s="27" t="s">
        <v>12</v>
      </c>
    </row>
    <row r="5" spans="1:14" ht="15" thickBot="1" x14ac:dyDescent="0.35">
      <c r="A5" s="4" t="s">
        <v>8</v>
      </c>
      <c r="B5" s="3" t="s">
        <v>1</v>
      </c>
      <c r="C5" s="15">
        <v>3304</v>
      </c>
      <c r="D5" t="s">
        <v>0</v>
      </c>
      <c r="K5" s="9" t="s">
        <v>25</v>
      </c>
      <c r="L5" s="6">
        <v>104.544</v>
      </c>
      <c r="M5" s="6">
        <f>124000*240/1000000</f>
        <v>29.76</v>
      </c>
      <c r="N5" s="10">
        <f>1.6*M5/L5</f>
        <v>0.455463728191001</v>
      </c>
    </row>
    <row r="6" spans="1:14" ht="17.399999999999999" thickBot="1" x14ac:dyDescent="0.5">
      <c r="A6" s="5" t="s">
        <v>10</v>
      </c>
      <c r="B6" s="29" t="s">
        <v>32</v>
      </c>
      <c r="C6" s="1">
        <f>(C1*C2*C5)/(C3*C4)</f>
        <v>3.8579295921924023E-2</v>
      </c>
      <c r="K6" s="9" t="s">
        <v>26</v>
      </c>
      <c r="L6" s="6">
        <v>125.164</v>
      </c>
      <c r="M6" s="6">
        <f>166000*240/1000000</f>
        <v>39.840000000000003</v>
      </c>
      <c r="N6" s="10">
        <f t="shared" ref="N6:N10" si="0">1.6*M6/L6</f>
        <v>0.50928381962864722</v>
      </c>
    </row>
    <row r="7" spans="1:14" x14ac:dyDescent="0.3">
      <c r="K7" s="9" t="s">
        <v>24</v>
      </c>
      <c r="L7" s="6">
        <v>147.541</v>
      </c>
      <c r="M7" s="6">
        <f>221000*240/1000000</f>
        <v>53.04</v>
      </c>
      <c r="N7" s="10">
        <f t="shared" si="0"/>
        <v>0.57518926942341453</v>
      </c>
    </row>
    <row r="8" spans="1:14" ht="15" thickBot="1" x14ac:dyDescent="0.35">
      <c r="K8" s="9" t="s">
        <v>27</v>
      </c>
      <c r="L8" s="6">
        <v>171.279</v>
      </c>
      <c r="M8" s="6">
        <f>285000*240/1000000</f>
        <v>68.400000000000006</v>
      </c>
      <c r="N8" s="10">
        <f t="shared" si="0"/>
        <v>0.63895749041038319</v>
      </c>
    </row>
    <row r="9" spans="1:14" x14ac:dyDescent="0.3">
      <c r="A9" s="6" t="s">
        <v>20</v>
      </c>
      <c r="B9" s="16">
        <v>139.32</v>
      </c>
      <c r="C9" t="s">
        <v>22</v>
      </c>
      <c r="D9" s="20">
        <f>B9/0.9</f>
        <v>154.79999999999998</v>
      </c>
      <c r="F9" s="7" t="s">
        <v>14</v>
      </c>
      <c r="G9" s="17">
        <v>2400</v>
      </c>
      <c r="H9" s="8" t="s">
        <v>16</v>
      </c>
      <c r="K9" s="9" t="s">
        <v>28</v>
      </c>
      <c r="L9" s="6">
        <v>196.773</v>
      </c>
      <c r="M9" s="6">
        <f>367000*240/1000000</f>
        <v>88.08</v>
      </c>
      <c r="N9" s="10">
        <f t="shared" si="0"/>
        <v>0.7161958195484136</v>
      </c>
    </row>
    <row r="10" spans="1:14" ht="15" thickBot="1" x14ac:dyDescent="0.35">
      <c r="A10" s="6" t="s">
        <v>19</v>
      </c>
      <c r="B10" s="18">
        <f>0.9*G11</f>
        <v>311.04000000000002</v>
      </c>
      <c r="C10" t="s">
        <v>18</v>
      </c>
      <c r="F10" s="9" t="s">
        <v>15</v>
      </c>
      <c r="G10" s="16">
        <v>240</v>
      </c>
      <c r="H10" s="10" t="s">
        <v>17</v>
      </c>
      <c r="K10" s="11" t="s">
        <v>29</v>
      </c>
      <c r="L10" s="25">
        <v>237.21100000000001</v>
      </c>
      <c r="M10" s="25">
        <f>484000*240/1000000</f>
        <v>116.16</v>
      </c>
      <c r="N10" s="12">
        <f t="shared" si="0"/>
        <v>0.78350498079768638</v>
      </c>
    </row>
    <row r="11" spans="1:14" ht="15" thickBot="1" x14ac:dyDescent="0.35">
      <c r="F11" s="11" t="s">
        <v>11</v>
      </c>
      <c r="G11" s="19">
        <f>0.6*G9*G10/1000</f>
        <v>345.6</v>
      </c>
      <c r="H11" s="12" t="s">
        <v>18</v>
      </c>
    </row>
    <row r="12" spans="1:14" x14ac:dyDescent="0.3">
      <c r="A12" s="6" t="s">
        <v>12</v>
      </c>
      <c r="B12" s="18">
        <f>(1.6*B9)/B10</f>
        <v>0.71666666666666667</v>
      </c>
      <c r="C12" s="23" t="s">
        <v>23</v>
      </c>
      <c r="D12" s="20">
        <f>B12*1000</f>
        <v>716.66666666666663</v>
      </c>
    </row>
    <row r="13" spans="1:14" x14ac:dyDescent="0.3">
      <c r="A13" s="6" t="s">
        <v>13</v>
      </c>
      <c r="B13" s="18">
        <f>2.6*B9/B10</f>
        <v>1.1645833333333331</v>
      </c>
      <c r="C13" s="24" t="s">
        <v>23</v>
      </c>
      <c r="D13" s="20">
        <f>B13*1000</f>
        <v>1164.583333333333</v>
      </c>
    </row>
    <row r="14" spans="1:14" ht="15" thickBot="1" x14ac:dyDescent="0.35">
      <c r="I14" s="30"/>
    </row>
    <row r="15" spans="1:14" ht="15" thickBot="1" x14ac:dyDescent="0.35">
      <c r="A15" s="21" t="s">
        <v>21</v>
      </c>
      <c r="B15" s="22">
        <f>IF(C3&lt;=D12,0.08,IF(C3&gt;=D13,0.02,B17))</f>
        <v>0.08</v>
      </c>
      <c r="I15" s="30"/>
    </row>
    <row r="16" spans="1:14" x14ac:dyDescent="0.3">
      <c r="I16" s="30"/>
    </row>
    <row r="17" spans="2:2" x14ac:dyDescent="0.3">
      <c r="B17" s="20">
        <f>0.176-(0.06*(G11/D9)*0.001*C3)</f>
        <v>9.5092093023255803E-2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Link Rotation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Alipc</dc:creator>
  <cp:lastModifiedBy>Alipc</cp:lastModifiedBy>
  <dcterms:created xsi:type="dcterms:W3CDTF">2023-07-16T16:22:52Z</dcterms:created>
  <dcterms:modified xsi:type="dcterms:W3CDTF">2023-10-01T05:19:01Z</dcterms:modified>
</cp:coreProperties>
</file>