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30\"/>
    </mc:Choice>
  </mc:AlternateContent>
  <xr:revisionPtr revIDLastSave="0" documentId="13_ncr:1_{BC717E4D-76A8-44BE-A5B0-DAD2125BF465}" xr6:coauthVersionLast="47" xr6:coauthVersionMax="47" xr10:uidLastSave="{00000000-0000-0000-0000-000000000000}"/>
  <bookViews>
    <workbookView xWindow="-108" yWindow="-108" windowWidth="23256" windowHeight="12720" activeTab="1" xr2:uid="{DBD2F1EC-A04E-4563-8B23-8CACBC796B08}"/>
  </bookViews>
  <sheets>
    <sheet name="Minor" sheetId="1" r:id="rId1"/>
    <sheet name="Link Rot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2" l="1"/>
  <c r="D9" i="2"/>
  <c r="G11" i="2"/>
  <c r="B10" i="2" s="1"/>
  <c r="B12" i="2" s="1"/>
  <c r="D12" i="2" s="1"/>
  <c r="C6" i="2"/>
  <c r="B8" i="1"/>
  <c r="B9" i="1"/>
  <c r="B5" i="1"/>
  <c r="B4" i="1"/>
  <c r="B17" i="2" l="1"/>
  <c r="B13" i="2"/>
  <c r="D13" i="2" s="1"/>
</calcChain>
</file>

<file path=xl/sharedStrings.xml><?xml version="1.0" encoding="utf-8"?>
<sst xmlns="http://schemas.openxmlformats.org/spreadsheetml/2006/main" count="45" uniqueCount="33">
  <si>
    <t>ry</t>
  </si>
  <si>
    <t>Ry</t>
  </si>
  <si>
    <r>
      <t>Lb</t>
    </r>
    <r>
      <rPr>
        <sz val="8"/>
        <color theme="1"/>
        <rFont val="Calibri"/>
        <family val="2"/>
        <scheme val="minor"/>
      </rPr>
      <t>(ETABS)</t>
    </r>
  </si>
  <si>
    <t>mm</t>
  </si>
  <si>
    <r>
      <t>Lb</t>
    </r>
    <r>
      <rPr>
        <sz val="9"/>
        <color theme="1"/>
        <rFont val="Calibri"/>
        <family val="2"/>
        <scheme val="minor"/>
      </rPr>
      <t>(M-10)</t>
    </r>
  </si>
  <si>
    <t>مبحث دهم</t>
  </si>
  <si>
    <t>قاب خمشی متوسط</t>
  </si>
  <si>
    <t>قاب خمشی ویژه</t>
  </si>
  <si>
    <t>delta</t>
  </si>
  <si>
    <t>L</t>
  </si>
  <si>
    <t>h</t>
  </si>
  <si>
    <t>e</t>
  </si>
  <si>
    <t>θ</t>
  </si>
  <si>
    <t>cd</t>
  </si>
  <si>
    <t>تغییرمکان تحت ترکیب بار</t>
  </si>
  <si>
    <t>طول تیرپیوند</t>
  </si>
  <si>
    <t>ارتفاع طبقه</t>
  </si>
  <si>
    <t>طول کل تیر</t>
  </si>
  <si>
    <t>ضریب بزرگنمایی (2800)</t>
  </si>
  <si>
    <t>دوران تیر پیوند</t>
  </si>
  <si>
    <t>Vp</t>
  </si>
  <si>
    <t>1.6Mp/Vp</t>
  </si>
  <si>
    <t>2.6Mp/Vp</t>
  </si>
  <si>
    <t>Alw</t>
  </si>
  <si>
    <t>Fy</t>
  </si>
  <si>
    <t>mm2</t>
  </si>
  <si>
    <t>N/mm2</t>
  </si>
  <si>
    <t>kN</t>
  </si>
  <si>
    <t>0.9Vp</t>
  </si>
  <si>
    <t>0.9Mp (ETABS)</t>
  </si>
  <si>
    <t>Limit Rotation</t>
  </si>
  <si>
    <t>kN.m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</si>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</sst>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" xfId="0" applyFill="1" applyBorder="1"/>
    <xf numFmtId="0" fontId="0" fillId="2" borderId="5" xfId="0" applyFill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2" xfId="0" applyBorder="1"/>
    <xf numFmtId="0" fontId="0" fillId="0" borderId="12" xfId="0" applyBorder="1"/>
    <xf numFmtId="0" fontId="0" fillId="0" borderId="3" xfId="0" applyBorder="1"/>
    <xf numFmtId="0" fontId="0" fillId="0" borderId="13" xfId="0" applyBorder="1"/>
    <xf numFmtId="0" fontId="0" fillId="0" borderId="4" xfId="0" applyBorder="1"/>
    <xf numFmtId="0" fontId="0" fillId="0" borderId="15" xfId="0" applyBorder="1"/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" xfId="0" applyFill="1" applyBorder="1"/>
    <xf numFmtId="0" fontId="0" fillId="7" borderId="11" xfId="0" applyFill="1" applyBorder="1"/>
    <xf numFmtId="0" fontId="0" fillId="3" borderId="1" xfId="0" applyFill="1" applyBorder="1"/>
    <xf numFmtId="0" fontId="0" fillId="3" borderId="14" xfId="0" applyFill="1" applyBorder="1"/>
    <xf numFmtId="0" fontId="5" fillId="0" borderId="0" xfId="0" applyFont="1"/>
    <xf numFmtId="0" fontId="0" fillId="8" borderId="6" xfId="0" applyFill="1" applyBorder="1"/>
    <xf numFmtId="0" fontId="0" fillId="8" borderId="7" xfId="0" applyFill="1" applyBorder="1"/>
    <xf numFmtId="0" fontId="0" fillId="0" borderId="0" xfId="0" applyFont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35169</xdr:colOff>
      <xdr:row>4</xdr:row>
      <xdr:rowOff>35169</xdr:rowOff>
    </xdr:from>
    <xdr:to>
      <xdr:col>5</xdr:col>
      <xdr:colOff>76201</xdr:colOff>
      <xdr:row>5</xdr:row>
      <xdr:rowOff>134261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1C5ECD-6429-4A7D-9C29-C2C0A94F4A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</a:blip>
        <a:srcRect l="24125" t="69635" r="59486" b="13704"/>
        <a:stretch/>
      </xdr:blipFill>
      <xdr:spPr>
        <a:xfrm>
          <a:off x="2473569" y="762000"/>
          <a:ext cx="650632" cy="280799"/>
        </a:xfrm>
        <a:prstGeom prst="rect">
          <a:avLst/>
        </a:prstGeom>
      </xdr:spPr>
    </xdr:pic>
    <xdr:clientData/>
  </xdr:twoCellAnchor>
  <xdr:twoCellAnchor editAs="oneCell">
    <xdr:from>
      <xdr:col>4</xdr:col>
      <xdr:colOff>15290</xdr:colOff>
      <xdr:row>8</xdr:row>
      <xdr:rowOff>27914</xdr:rowOff>
    </xdr:from>
    <xdr:to>
      <xdr:col>5</xdr:col>
      <xdr:colOff>212034</xdr:colOff>
      <xdr:row>9</xdr:row>
      <xdr:rowOff>153179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7FF5D5-EFA4-4037-BE41-BECC0DCD65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duotone>
            <a:prstClr val="black"/>
            <a:schemeClr val="accent6">
              <a:tint val="45000"/>
              <a:satMod val="400000"/>
            </a:schemeClr>
          </a:duotone>
        </a:blip>
        <a:srcRect l="64933" t="76482" r="17463" b="2043"/>
        <a:stretch/>
      </xdr:blipFill>
      <xdr:spPr>
        <a:xfrm>
          <a:off x="2453690" y="1512157"/>
          <a:ext cx="806344" cy="310796"/>
        </a:xfrm>
        <a:prstGeom prst="rect">
          <a:avLst/>
        </a:prstGeom>
      </xdr:spPr>
    </xdr:pic>
    <xdr:clientData/>
  </xdr:twoCellAnchor>
  <xdr:twoCellAnchor editAs="oneCell">
    <xdr:from>
      <xdr:col>4</xdr:col>
      <xdr:colOff>3717</xdr:colOff>
      <xdr:row>7</xdr:row>
      <xdr:rowOff>15390</xdr:rowOff>
    </xdr:from>
    <xdr:to>
      <xdr:col>5</xdr:col>
      <xdr:colOff>349404</xdr:colOff>
      <xdr:row>8</xdr:row>
      <xdr:rowOff>28754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03B52-6913-4A85-9E78-1985DDA2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42117" y="1290346"/>
          <a:ext cx="955287" cy="195501"/>
        </a:xfrm>
        <a:prstGeom prst="rect">
          <a:avLst/>
        </a:prstGeom>
      </xdr:spPr>
    </xdr:pic>
    <xdr:clientData/>
  </xdr:twoCellAnchor>
  <xdr:twoCellAnchor editAs="oneCell">
    <xdr:from>
      <xdr:col>4</xdr:col>
      <xdr:colOff>11151</xdr:colOff>
      <xdr:row>2</xdr:row>
      <xdr:rowOff>170676</xdr:rowOff>
    </xdr:from>
    <xdr:to>
      <xdr:col>7</xdr:col>
      <xdr:colOff>161263</xdr:colOff>
      <xdr:row>3</xdr:row>
      <xdr:rowOff>180933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9B89415-E8D1-4C12-AA01-96DC12F4F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49551" y="534949"/>
          <a:ext cx="1978912" cy="1923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34973</xdr:colOff>
      <xdr:row>6</xdr:row>
      <xdr:rowOff>21021</xdr:rowOff>
    </xdr:from>
    <xdr:to>
      <xdr:col>8</xdr:col>
      <xdr:colOff>566188</xdr:colOff>
      <xdr:row>9</xdr:row>
      <xdr:rowOff>105858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DD9BD3-D676-4EA4-926F-0379492795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8518" y="1324304"/>
          <a:ext cx="531215" cy="641885"/>
        </a:xfrm>
        <a:prstGeom prst="rect">
          <a:avLst/>
        </a:prstGeom>
      </xdr:spPr>
    </xdr:pic>
    <xdr:clientData/>
  </xdr:twoCellAnchor>
  <xdr:twoCellAnchor editAs="oneCell">
    <xdr:from>
      <xdr:col>2</xdr:col>
      <xdr:colOff>331077</xdr:colOff>
      <xdr:row>13</xdr:row>
      <xdr:rowOff>38434</xdr:rowOff>
    </xdr:from>
    <xdr:to>
      <xdr:col>5</xdr:col>
      <xdr:colOff>404648</xdr:colOff>
      <xdr:row>19</xdr:row>
      <xdr:rowOff>85390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A0466F-2265-4C7A-B5D1-6CE9FD41FB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64980" y="2450558"/>
          <a:ext cx="1944413" cy="1161053"/>
        </a:xfrm>
        <a:prstGeom prst="rect">
          <a:avLst/>
        </a:prstGeom>
        <a:ln>
          <a:solidFill>
            <a:srgbClr val="FF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CAB1-8F28-49E9-A24B-1569C6E8FE4A}">
  <dimension ref="A1:D9"/>
  <sheetViews>
    <sheetView zoomScale="175" zoomScaleNormal="175" workbookViewId="0">
      <selection activeCell="B8" sqref="B8"/>
    </sheetView>
  </sheetViews>
  <sheetFormatPr defaultRowHeight="14.4" x14ac:dyDescent="0.3"/>
  <sheetData>
    <row r="1" spans="1:4" x14ac:dyDescent="0.3">
      <c r="A1" s="8" t="s">
        <v>1</v>
      </c>
      <c r="B1" s="8">
        <v>1.2</v>
      </c>
      <c r="C1" s="8" t="s">
        <v>5</v>
      </c>
    </row>
    <row r="2" spans="1:4" x14ac:dyDescent="0.3">
      <c r="A2" s="6" t="s">
        <v>0</v>
      </c>
      <c r="B2" s="7">
        <v>30.2</v>
      </c>
      <c r="C2" s="7" t="s">
        <v>3</v>
      </c>
    </row>
    <row r="4" spans="1:4" x14ac:dyDescent="0.3">
      <c r="A4" s="3" t="s">
        <v>2</v>
      </c>
      <c r="B4" s="2">
        <f>(0.19*$B$2*200000)/($B$1*240)</f>
        <v>3984.7222222222222</v>
      </c>
      <c r="C4" s="1" t="s">
        <v>3</v>
      </c>
      <c r="D4" s="17" t="s">
        <v>6</v>
      </c>
    </row>
    <row r="5" spans="1:4" x14ac:dyDescent="0.3">
      <c r="A5" s="5" t="s">
        <v>4</v>
      </c>
      <c r="B5" s="4">
        <f>(0.17*$B$2*200000)/($B$1*240)</f>
        <v>3565.2777777777783</v>
      </c>
      <c r="C5" s="1" t="s">
        <v>3</v>
      </c>
      <c r="D5" s="17"/>
    </row>
    <row r="8" spans="1:4" x14ac:dyDescent="0.3">
      <c r="A8" s="3" t="s">
        <v>2</v>
      </c>
      <c r="B8" s="2">
        <f>(0.095*$B$2*200000)/($B$1*240)</f>
        <v>1992.3611111111111</v>
      </c>
      <c r="C8" s="1" t="s">
        <v>3</v>
      </c>
      <c r="D8" s="17" t="s">
        <v>7</v>
      </c>
    </row>
    <row r="9" spans="1:4" x14ac:dyDescent="0.3">
      <c r="A9" s="5" t="s">
        <v>4</v>
      </c>
      <c r="B9" s="4">
        <f>(0.086*$B$2*200000)/($B$1*240)</f>
        <v>1803.6111111111111</v>
      </c>
      <c r="C9" s="1" t="s">
        <v>3</v>
      </c>
      <c r="D9" s="17"/>
    </row>
  </sheetData>
  <mergeCells count="2">
    <mergeCell ref="D4:D5"/>
    <mergeCell ref="D8:D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42DF0-42F2-46B6-9F1D-1560911C2840}">
  <dimension ref="A1:H17"/>
  <sheetViews>
    <sheetView tabSelected="1" zoomScale="145" zoomScaleNormal="145" workbookViewId="0">
      <selection activeCell="C3" sqref="C3"/>
    </sheetView>
  </sheetViews>
  <sheetFormatPr defaultRowHeight="14.4" x14ac:dyDescent="0.3"/>
  <cols>
    <col min="1" max="1" width="19.33203125" customWidth="1"/>
    <col min="3" max="3" width="8" customWidth="1"/>
    <col min="4" max="4" width="10.44140625" customWidth="1"/>
  </cols>
  <sheetData>
    <row r="1" spans="1:8" x14ac:dyDescent="0.3">
      <c r="A1" s="14" t="s">
        <v>14</v>
      </c>
      <c r="B1" s="11" t="s">
        <v>8</v>
      </c>
      <c r="C1" s="24">
        <v>52.48</v>
      </c>
      <c r="D1" t="s">
        <v>3</v>
      </c>
    </row>
    <row r="2" spans="1:8" x14ac:dyDescent="0.3">
      <c r="A2" s="14" t="s">
        <v>18</v>
      </c>
      <c r="B2" s="12" t="s">
        <v>13</v>
      </c>
      <c r="C2" s="25">
        <v>5.5</v>
      </c>
    </row>
    <row r="3" spans="1:8" x14ac:dyDescent="0.3">
      <c r="A3" s="14" t="s">
        <v>15</v>
      </c>
      <c r="B3" s="12" t="s">
        <v>11</v>
      </c>
      <c r="C3" s="25">
        <v>1304</v>
      </c>
      <c r="D3" t="s">
        <v>3</v>
      </c>
    </row>
    <row r="4" spans="1:8" x14ac:dyDescent="0.3">
      <c r="A4" s="14" t="s">
        <v>16</v>
      </c>
      <c r="B4" s="12" t="s">
        <v>10</v>
      </c>
      <c r="C4" s="25">
        <v>2850</v>
      </c>
      <c r="D4" t="s">
        <v>3</v>
      </c>
    </row>
    <row r="5" spans="1:8" ht="15" thickBot="1" x14ac:dyDescent="0.35">
      <c r="A5" s="14" t="s">
        <v>17</v>
      </c>
      <c r="B5" s="13" t="s">
        <v>9</v>
      </c>
      <c r="C5" s="26">
        <v>3304</v>
      </c>
      <c r="D5" t="s">
        <v>3</v>
      </c>
    </row>
    <row r="6" spans="1:8" ht="15" thickBot="1" x14ac:dyDescent="0.35">
      <c r="A6" s="15" t="s">
        <v>19</v>
      </c>
      <c r="B6" s="9" t="s">
        <v>12</v>
      </c>
      <c r="C6" s="10">
        <f>(C1*C2*C5)/(C3*C4)</f>
        <v>0.25661031105370785</v>
      </c>
    </row>
    <row r="8" spans="1:8" ht="15" thickBot="1" x14ac:dyDescent="0.35"/>
    <row r="9" spans="1:8" x14ac:dyDescent="0.3">
      <c r="A9" s="16" t="s">
        <v>29</v>
      </c>
      <c r="B9" s="27">
        <v>26.74</v>
      </c>
      <c r="C9" t="s">
        <v>31</v>
      </c>
      <c r="D9" s="31">
        <f>B9/0.9</f>
        <v>29.711111111111109</v>
      </c>
      <c r="F9" s="18" t="s">
        <v>23</v>
      </c>
      <c r="G9" s="28">
        <v>726</v>
      </c>
      <c r="H9" s="19" t="s">
        <v>25</v>
      </c>
    </row>
    <row r="10" spans="1:8" x14ac:dyDescent="0.3">
      <c r="A10" s="16" t="s">
        <v>28</v>
      </c>
      <c r="B10" s="29">
        <f>0.9*G11</f>
        <v>94.08959999999999</v>
      </c>
      <c r="C10" t="s">
        <v>27</v>
      </c>
      <c r="F10" s="20" t="s">
        <v>24</v>
      </c>
      <c r="G10" s="27">
        <v>240</v>
      </c>
      <c r="H10" s="21" t="s">
        <v>26</v>
      </c>
    </row>
    <row r="11" spans="1:8" ht="15" thickBot="1" x14ac:dyDescent="0.35">
      <c r="F11" s="22" t="s">
        <v>20</v>
      </c>
      <c r="G11" s="30">
        <f>0.6*G9*G10/1000</f>
        <v>104.54399999999998</v>
      </c>
      <c r="H11" s="23" t="s">
        <v>27</v>
      </c>
    </row>
    <row r="12" spans="1:8" x14ac:dyDescent="0.3">
      <c r="A12" s="16" t="s">
        <v>21</v>
      </c>
      <c r="B12" s="29">
        <f>(1.6*B9)/B10</f>
        <v>0.45471550522055576</v>
      </c>
      <c r="C12" s="34" t="s">
        <v>32</v>
      </c>
      <c r="D12" s="31">
        <f>B12*1000</f>
        <v>454.71550522055577</v>
      </c>
    </row>
    <row r="13" spans="1:8" x14ac:dyDescent="0.3">
      <c r="A13" s="16" t="s">
        <v>22</v>
      </c>
      <c r="B13" s="29">
        <f>2.6*B9/B10</f>
        <v>0.73891269598340314</v>
      </c>
      <c r="C13" s="35" t="s">
        <v>32</v>
      </c>
      <c r="D13" s="31">
        <f>B13*1000</f>
        <v>738.91269598340318</v>
      </c>
    </row>
    <row r="14" spans="1:8" ht="15" thickBot="1" x14ac:dyDescent="0.35"/>
    <row r="15" spans="1:8" ht="15" thickBot="1" x14ac:dyDescent="0.35">
      <c r="A15" s="32" t="s">
        <v>30</v>
      </c>
      <c r="B15" s="33">
        <f>IF(C3&lt;=D12,0.08,IF(C3&gt;=D13,0.02,B17))</f>
        <v>0.02</v>
      </c>
    </row>
    <row r="17" spans="2:2" x14ac:dyDescent="0.3">
      <c r="B17" s="31">
        <f>0.176-(0.06*(G11/D9)*0.001*C3)</f>
        <v>-9.9301806432311068E-2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Minor</vt:lpstr>
      <vt:lpstr>Link Rotation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2023-07-16T16:22:52Z</dcterms:created>
  <dcterms:modified xsi:type="dcterms:W3CDTF">2023-09-26T10:05:02Z</dcterms:modified>
</cp:coreProperties>
</file>